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</sheets>
  <definedNames>
    <definedName name="_xlnm.Print_Area" localSheetId="0">'Лист1'!$A$1:$E$70</definedName>
  </definedNames>
  <calcPr fullCalcOnLoad="1"/>
</workbook>
</file>

<file path=xl/sharedStrings.xml><?xml version="1.0" encoding="utf-8"?>
<sst xmlns="http://schemas.openxmlformats.org/spreadsheetml/2006/main" count="139" uniqueCount="135">
  <si>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</si>
  <si>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</si>
  <si>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</si>
  <si>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</si>
  <si>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</si>
  <si>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</si>
  <si>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</si>
  <si>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</si>
  <si>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</si>
  <si>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</si>
  <si>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</si>
  <si>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</si>
  <si>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</si>
  <si>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</si>
  <si>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</si>
  <si>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</si>
  <si>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</si>
  <si>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</si>
  <si>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</si>
  <si>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</si>
  <si>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</si>
  <si>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</si>
  <si>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</si>
  <si>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</si>
  <si>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</si>
  <si>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</si>
  <si>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</si>
  <si>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</si>
  <si>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</si>
  <si>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</si>
  <si>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</si>
  <si>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</si>
  <si>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</si>
  <si>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</si>
  <si>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</si>
  <si>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</si>
  <si>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</si>
  <si>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</si>
  <si>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</si>
  <si>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</si>
  <si>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</si>
  <si>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</si>
  <si>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</si>
  <si>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</si>
  <si>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</si>
  <si>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</si>
  <si>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</si>
  <si>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</si>
  <si>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</si>
  <si>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</si>
  <si>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</si>
  <si>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</si>
  <si>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</si>
  <si>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</si>
  <si>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</si>
  <si>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</si>
  <si>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</si>
  <si>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</si>
  <si>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</si>
  <si>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</si>
  <si>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</si>
  <si>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</si>
  <si>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</si>
  <si>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</si>
  <si>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</si>
  <si>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</si>
  <si>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</si>
  <si>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</si>
  <si>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</si>
  <si>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</si>
  <si>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</si>
  <si>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</si>
  <si>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</si>
  <si>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</si>
  <si>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</si>
  <si>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</si>
  <si>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</si>
  <si>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</si>
  <si>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</si>
  <si>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</si>
  <si>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</si>
  <si>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</si>
  <si>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</si>
  <si>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</si>
  <si>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</si>
  <si>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</si>
  <si>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</si>
  <si>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</si>
  <si>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</si>
  <si>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</si>
  <si>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</si>
  <si>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</si>
  <si>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</si>
  <si>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</si>
  <si>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</si>
  <si>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</si>
  <si>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</si>
  <si>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</si>
  <si>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</si>
  <si>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</si>
  <si>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</si>
  <si>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</si>
  <si>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</si>
  <si>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</si>
  <si>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</si>
  <si>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</si>
  <si>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</si>
  <si>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</si>
  <si>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</si>
  <si>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</si>
  <si>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</si>
  <si>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</si>
  <si>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</si>
  <si>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</si>
  <si>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</si>
  <si>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</si>
  <si>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</si>
  <si>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</si>
  <si>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</si>
  <si>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</si>
  <si>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</si>
  <si>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000 1 16 00000 00 0000 140</t>
  </si>
  <si>
    <t>Штрафы, санкции, возещения ущерба</t>
  </si>
  <si>
    <t>03.10</t>
  </si>
  <si>
    <t>03.14</t>
  </si>
  <si>
    <t>другие вопросы в области национальной безопасности</t>
  </si>
  <si>
    <t>000 1 09 04053 01 0000 110</t>
  </si>
  <si>
    <t>Земельный налог (по обязательствам, возникшим до 1 января 2006 года), мобилизуемый на территориях сельских поселений</t>
  </si>
  <si>
    <t>000 1 16 00000 00 0000 000</t>
  </si>
  <si>
    <t>Штрафы, санкции, возмещение ущерба</t>
  </si>
  <si>
    <t>Доходы от сумм пеней, предусмотренных законодательством Российской Федерации о налогах</t>
  </si>
  <si>
    <t>000 1 16 80000 02 0000 140</t>
  </si>
  <si>
    <t xml:space="preserve">Справка об исполнении бюджета за 2023 год  Наголенского сельского поселения </t>
  </si>
  <si>
    <t>Факт за  2023г.</t>
  </si>
  <si>
    <t>Факт за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</si>
</sst>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132</v>
      </c>
      <c r="B1" s="38"/>
      <c r="C1" s="38"/>
      <c r="D1" s="38"/>
      <c r="E1" s="38"/>
      <c r="F1" s="1"/>
      <c r="G1" s="6"/>
    </row>
    <row r="2" spans="1:7" ht="15.75" customHeight="1">
      <c r="A2" s="39" t="s">
        <v>27</v>
      </c>
      <c r="B2" s="39"/>
      <c r="C2" s="39"/>
      <c r="D2" s="39"/>
      <c r="E2" s="10" t="s">
        <v>28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63</v>
      </c>
      <c r="D3" s="22" t="s">
        <v>133</v>
      </c>
      <c r="E3" s="16" t="s">
        <v>64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98</v>
      </c>
      <c r="C5" s="22">
        <f>C6+C8+C9+C11+C16+C17</f>
        <v>2613.5</v>
      </c>
      <c r="D5" s="16">
        <f>D6+D8+D9+D11+D16+D17+G14</f>
        <v>3348.5</v>
      </c>
      <c r="E5" s="16">
        <f aca="true" t="shared" si="0" ref="E5:E20">(D5/C5)*100</f>
        <v>128.12320642816147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611.2</v>
      </c>
      <c r="D6" s="22">
        <f>D7</f>
        <v>793.2</v>
      </c>
      <c r="E6" s="16">
        <f t="shared" si="0"/>
        <v>129.77748691099475</v>
      </c>
      <c r="F6" s="7"/>
      <c r="G6" s="7"/>
      <c r="H6" s="1"/>
      <c r="I6" s="1"/>
    </row>
    <row r="7" spans="1:9" ht="12.75" customHeight="1">
      <c r="A7" s="5" t="s">
        <v>75</v>
      </c>
      <c r="B7" s="5" t="s">
        <v>48</v>
      </c>
      <c r="C7" s="12">
        <v>611.2</v>
      </c>
      <c r="D7" s="12">
        <v>793.2</v>
      </c>
      <c r="E7" s="11">
        <f t="shared" si="0"/>
        <v>129.77748691099475</v>
      </c>
      <c r="F7" s="7"/>
      <c r="G7" s="7"/>
      <c r="H7" s="1"/>
      <c r="I7" s="1"/>
    </row>
    <row r="8" spans="1:9" ht="39.75" customHeight="1">
      <c r="A8" s="3" t="s">
        <v>82</v>
      </c>
      <c r="B8" s="3" t="s">
        <v>85</v>
      </c>
      <c r="C8" s="22">
        <v>861.4</v>
      </c>
      <c r="D8" s="22">
        <v>1002.7</v>
      </c>
      <c r="E8" s="16">
        <f t="shared" si="0"/>
        <v>116.40352913861156</v>
      </c>
      <c r="F8" s="7"/>
      <c r="G8" s="7"/>
      <c r="H8" s="1"/>
      <c r="I8" s="1"/>
    </row>
    <row r="9" spans="1:9" ht="12.75" customHeight="1">
      <c r="A9" s="3" t="s">
        <v>32</v>
      </c>
      <c r="B9" s="3" t="s">
        <v>49</v>
      </c>
      <c r="C9" s="22">
        <f>SUM(C10)</f>
        <v>429.7</v>
      </c>
      <c r="D9" s="22">
        <f>D10</f>
        <v>417.9</v>
      </c>
      <c r="E9" s="16">
        <f t="shared" si="0"/>
        <v>97.25389806841982</v>
      </c>
      <c r="F9" s="7"/>
      <c r="G9" s="7"/>
      <c r="H9" s="1"/>
      <c r="I9" s="1"/>
    </row>
    <row r="10" spans="1:9" ht="12.75" customHeight="1">
      <c r="A10" s="5" t="s">
        <v>31</v>
      </c>
      <c r="B10" s="5" t="s">
        <v>8</v>
      </c>
      <c r="C10" s="12">
        <v>429.7</v>
      </c>
      <c r="D10" s="12">
        <v>417.9</v>
      </c>
      <c r="E10" s="11">
        <f t="shared" si="0"/>
        <v>97.25389806841982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50</v>
      </c>
      <c r="C11" s="22">
        <f>SUM(C12:C14)</f>
        <v>611.9</v>
      </c>
      <c r="D11" s="22">
        <f>D12+D13+D14</f>
        <v>1017.6999999999999</v>
      </c>
      <c r="E11" s="16">
        <f t="shared" si="0"/>
        <v>166.3180258212126</v>
      </c>
      <c r="F11" s="7"/>
      <c r="G11" s="7"/>
      <c r="H11" s="1"/>
      <c r="I11" s="1"/>
    </row>
    <row r="12" spans="1:9" ht="38.25" customHeight="1">
      <c r="A12" s="5" t="s">
        <v>4</v>
      </c>
      <c r="B12" s="29" t="s">
        <v>86</v>
      </c>
      <c r="C12" s="12">
        <v>28.1</v>
      </c>
      <c r="D12" s="12">
        <v>32.4</v>
      </c>
      <c r="E12" s="11">
        <f t="shared" si="0"/>
        <v>115.30249110320283</v>
      </c>
      <c r="F12" s="7"/>
      <c r="G12" s="7"/>
      <c r="H12" s="1"/>
      <c r="I12" s="1"/>
    </row>
    <row r="13" spans="1:9" ht="38.25">
      <c r="A13" s="5" t="s">
        <v>87</v>
      </c>
      <c r="B13" s="30" t="s">
        <v>88</v>
      </c>
      <c r="C13" s="12">
        <v>0</v>
      </c>
      <c r="D13" s="12">
        <v>0</v>
      </c>
      <c r="E13" s="11">
        <v>0</v>
      </c>
      <c r="F13" s="7"/>
      <c r="G13" s="7"/>
      <c r="H13" s="1"/>
      <c r="I13" s="1"/>
    </row>
    <row r="14" spans="1:9" ht="26.25" customHeight="1">
      <c r="A14" s="5" t="s">
        <v>89</v>
      </c>
      <c r="B14" s="30" t="s">
        <v>90</v>
      </c>
      <c r="C14" s="12">
        <v>583.8</v>
      </c>
      <c r="D14" s="12">
        <v>985.3</v>
      </c>
      <c r="E14" s="11">
        <f t="shared" si="0"/>
        <v>168.77355258650223</v>
      </c>
      <c r="F14" s="7"/>
      <c r="G14" s="7"/>
      <c r="H14" s="1"/>
      <c r="I14" s="1"/>
    </row>
    <row r="15" spans="1:9" ht="0.75" customHeight="1">
      <c r="A15" s="3" t="s">
        <v>126</v>
      </c>
      <c r="B15" s="31" t="s">
        <v>127</v>
      </c>
      <c r="C15" s="22">
        <v>0</v>
      </c>
      <c r="D15" s="22">
        <v>0</v>
      </c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107</v>
      </c>
      <c r="B16" s="31" t="s">
        <v>108</v>
      </c>
      <c r="C16" s="22">
        <v>99.3</v>
      </c>
      <c r="D16" s="22">
        <v>104.6</v>
      </c>
      <c r="E16" s="16">
        <f t="shared" si="0"/>
        <v>105.337361530715</v>
      </c>
      <c r="F16" s="7"/>
      <c r="G16" s="7"/>
      <c r="H16" s="1"/>
      <c r="I16" s="1"/>
    </row>
    <row r="17" spans="1:9" ht="34.5" customHeight="1">
      <c r="A17" s="3" t="s">
        <v>128</v>
      </c>
      <c r="B17" s="31" t="s">
        <v>129</v>
      </c>
      <c r="C17" s="22">
        <f>C19</f>
        <v>0</v>
      </c>
      <c r="D17" s="22">
        <f>D19</f>
        <v>12.4</v>
      </c>
      <c r="E17" s="16" t="e">
        <f t="shared" si="0"/>
        <v>#DIV/0!</v>
      </c>
      <c r="F17" s="7"/>
      <c r="G17" s="7"/>
      <c r="H17" s="1"/>
      <c r="I17" s="1"/>
    </row>
    <row r="18" spans="1:9" ht="1.5" customHeight="1" hidden="1">
      <c r="A18" s="3" t="s">
        <v>121</v>
      </c>
      <c r="B18" s="3" t="s">
        <v>122</v>
      </c>
      <c r="C18" s="22">
        <v>0</v>
      </c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28.5" customHeight="1">
      <c r="A19" s="5" t="s">
        <v>131</v>
      </c>
      <c r="B19" s="5" t="s">
        <v>130</v>
      </c>
      <c r="C19" s="12">
        <v>0</v>
      </c>
      <c r="D19" s="12">
        <v>12.4</v>
      </c>
      <c r="E19" s="11" t="e">
        <f t="shared" si="0"/>
        <v>#DIV/0!</v>
      </c>
      <c r="F19" s="7"/>
      <c r="G19" s="7"/>
      <c r="H19" s="1"/>
      <c r="I19" s="1"/>
    </row>
    <row r="20" spans="1:9" ht="12.75" customHeight="1">
      <c r="A20" s="3" t="s">
        <v>83</v>
      </c>
      <c r="B20" s="3" t="s">
        <v>84</v>
      </c>
      <c r="C20" s="16">
        <f>SUM(C21)</f>
        <v>5088.8</v>
      </c>
      <c r="D20" s="16">
        <f>SUM(D21)</f>
        <v>5088.8</v>
      </c>
      <c r="E20" s="16">
        <f t="shared" si="0"/>
        <v>100</v>
      </c>
      <c r="F20" s="7"/>
      <c r="G20" s="7"/>
      <c r="H20" s="1"/>
      <c r="I20" s="1"/>
    </row>
    <row r="21" spans="1:9" ht="25.5">
      <c r="A21" s="3" t="s">
        <v>9</v>
      </c>
      <c r="B21" s="3" t="s">
        <v>81</v>
      </c>
      <c r="C21" s="16">
        <f>SUM(C22+C24+C28+C31)</f>
        <v>5088.8</v>
      </c>
      <c r="D21" s="16">
        <f>SUM(D22+D24+D28)+D31</f>
        <v>5088.8</v>
      </c>
      <c r="E21" s="16">
        <f aca="true" t="shared" si="1" ref="E21:E34">(D21/C21)*100</f>
        <v>100</v>
      </c>
      <c r="F21" s="7"/>
      <c r="G21" s="7"/>
      <c r="H21" s="1"/>
      <c r="I21" s="1"/>
    </row>
    <row r="22" spans="1:9" ht="26.25" customHeight="1">
      <c r="A22" s="3" t="s">
        <v>109</v>
      </c>
      <c r="B22" s="3" t="s">
        <v>91</v>
      </c>
      <c r="C22" s="22">
        <f>SUM(C23:C23)</f>
        <v>1411</v>
      </c>
      <c r="D22" s="22">
        <f>SUM(D23:D23)</f>
        <v>1411</v>
      </c>
      <c r="E22" s="16">
        <f t="shared" si="1"/>
        <v>100</v>
      </c>
      <c r="F22" s="7"/>
      <c r="G22" s="7"/>
      <c r="H22" s="1"/>
      <c r="I22" s="1"/>
    </row>
    <row r="23" spans="1:9" ht="25.5" customHeight="1">
      <c r="A23" s="5" t="s">
        <v>110</v>
      </c>
      <c r="B23" s="5" t="s">
        <v>92</v>
      </c>
      <c r="C23" s="11">
        <v>1411</v>
      </c>
      <c r="D23" s="12">
        <v>1411</v>
      </c>
      <c r="E23" s="11">
        <f t="shared" si="1"/>
        <v>100</v>
      </c>
      <c r="F23" s="7"/>
      <c r="G23" s="7"/>
      <c r="H23" s="1"/>
      <c r="I23" s="1"/>
    </row>
    <row r="24" spans="1:9" ht="25.5" hidden="1">
      <c r="A24" s="3" t="s">
        <v>102</v>
      </c>
      <c r="B24" s="3" t="s">
        <v>93</v>
      </c>
      <c r="C24" s="22">
        <f>SUM(C25:C26)</f>
        <v>0</v>
      </c>
      <c r="D24" s="22">
        <f>SUM(D25:D27)</f>
        <v>0</v>
      </c>
      <c r="E24" s="16" t="e">
        <f t="shared" si="1"/>
        <v>#DIV/0!</v>
      </c>
      <c r="F24" s="7"/>
      <c r="G24" s="7"/>
      <c r="H24" s="1"/>
      <c r="I24" s="1"/>
    </row>
    <row r="25" spans="1:9" ht="51" hidden="1">
      <c r="A25" s="5" t="s">
        <v>111</v>
      </c>
      <c r="B25" s="5" t="s">
        <v>105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0.75" customHeight="1">
      <c r="A26" s="5" t="s">
        <v>112</v>
      </c>
      <c r="B26" s="5" t="s">
        <v>94</v>
      </c>
      <c r="C26" s="12">
        <v>0</v>
      </c>
      <c r="D26" s="12">
        <v>0</v>
      </c>
      <c r="E26" s="11" t="e">
        <f t="shared" si="1"/>
        <v>#DIV/0!</v>
      </c>
      <c r="F26" s="7"/>
      <c r="G26" s="7"/>
      <c r="H26" s="1"/>
      <c r="I26" s="1"/>
    </row>
    <row r="27" spans="1:9" ht="0.75" customHeight="1">
      <c r="A27" s="5" t="s">
        <v>112</v>
      </c>
      <c r="B27" s="5" t="s">
        <v>106</v>
      </c>
      <c r="C27" s="12"/>
      <c r="D27" s="12">
        <v>0</v>
      </c>
      <c r="E27" s="11"/>
      <c r="F27" s="7"/>
      <c r="G27" s="7"/>
      <c r="H27" s="1"/>
      <c r="I27" s="1"/>
    </row>
    <row r="28" spans="1:9" ht="27.75" customHeight="1">
      <c r="A28" s="3" t="s">
        <v>103</v>
      </c>
      <c r="B28" s="3" t="s">
        <v>95</v>
      </c>
      <c r="C28" s="22">
        <f>SUM(C29:C30)</f>
        <v>110.2</v>
      </c>
      <c r="D28" s="22">
        <f>SUM(D29:D30)</f>
        <v>110.2</v>
      </c>
      <c r="E28" s="16">
        <v>100</v>
      </c>
      <c r="F28" s="7"/>
      <c r="G28" s="7"/>
      <c r="H28" s="1"/>
      <c r="I28" s="1"/>
    </row>
    <row r="29" spans="1:9" ht="36.75" customHeight="1">
      <c r="A29" s="5" t="s">
        <v>113</v>
      </c>
      <c r="B29" s="5" t="s">
        <v>96</v>
      </c>
      <c r="C29" s="12">
        <v>107</v>
      </c>
      <c r="D29" s="12">
        <v>107</v>
      </c>
      <c r="E29" s="11">
        <f t="shared" si="1"/>
        <v>100</v>
      </c>
      <c r="F29" s="7"/>
      <c r="G29" s="7"/>
      <c r="H29" s="1"/>
      <c r="I29" s="1"/>
    </row>
    <row r="30" spans="1:9" ht="42.75" customHeight="1">
      <c r="A30" s="5" t="s">
        <v>114</v>
      </c>
      <c r="B30" s="5" t="s">
        <v>97</v>
      </c>
      <c r="C30" s="12">
        <v>3.2</v>
      </c>
      <c r="D30" s="12">
        <v>3.2</v>
      </c>
      <c r="E30" s="11">
        <f t="shared" si="1"/>
        <v>100</v>
      </c>
      <c r="F30" s="7"/>
      <c r="G30" s="7"/>
      <c r="H30" s="1"/>
      <c r="I30" s="1"/>
    </row>
    <row r="31" spans="1:9" ht="13.5" customHeight="1">
      <c r="A31" s="3" t="s">
        <v>115</v>
      </c>
      <c r="B31" s="3" t="s">
        <v>99</v>
      </c>
      <c r="C31" s="22">
        <f>SUM(C32:C33)</f>
        <v>3567.6</v>
      </c>
      <c r="D31" s="22">
        <f>SUM(D32:D33)</f>
        <v>3567.6</v>
      </c>
      <c r="E31" s="16">
        <f t="shared" si="1"/>
        <v>100</v>
      </c>
      <c r="F31" s="7"/>
      <c r="G31" s="7"/>
      <c r="H31" s="1"/>
      <c r="I31" s="1"/>
    </row>
    <row r="32" spans="1:9" ht="65.25" customHeight="1">
      <c r="A32" s="5" t="s">
        <v>116</v>
      </c>
      <c r="B32" s="5" t="s">
        <v>100</v>
      </c>
      <c r="C32" s="12">
        <v>285.1</v>
      </c>
      <c r="D32" s="12">
        <v>285.1</v>
      </c>
      <c r="E32" s="11">
        <f t="shared" si="1"/>
        <v>100</v>
      </c>
      <c r="F32" s="7"/>
      <c r="G32" s="7"/>
      <c r="H32" s="1"/>
      <c r="I32" s="1"/>
    </row>
    <row r="33" spans="1:9" ht="29.25" customHeight="1">
      <c r="A33" s="5" t="s">
        <v>117</v>
      </c>
      <c r="B33" s="5" t="s">
        <v>101</v>
      </c>
      <c r="C33" s="12">
        <v>3282.5</v>
      </c>
      <c r="D33" s="12">
        <v>3282.5</v>
      </c>
      <c r="E33" s="11">
        <f t="shared" si="1"/>
        <v>100</v>
      </c>
      <c r="F33" s="7"/>
      <c r="G33" s="7"/>
      <c r="H33" s="1"/>
      <c r="I33" s="1"/>
    </row>
    <row r="34" spans="1:9" ht="12.75" customHeight="1">
      <c r="A34" s="5"/>
      <c r="B34" s="3" t="s">
        <v>42</v>
      </c>
      <c r="C34" s="16">
        <f>SUM(C5+C20)</f>
        <v>7702.3</v>
      </c>
      <c r="D34" s="16">
        <f>SUM(D5+D20)</f>
        <v>8437.3</v>
      </c>
      <c r="E34" s="16">
        <f t="shared" si="1"/>
        <v>109.54260415719979</v>
      </c>
      <c r="F34" s="7"/>
      <c r="G34" s="7"/>
      <c r="H34" s="1"/>
      <c r="I34" s="1"/>
    </row>
    <row r="35" spans="1:9" ht="15.75">
      <c r="A35" s="40" t="s">
        <v>26</v>
      </c>
      <c r="B35" s="40"/>
      <c r="C35" s="40"/>
      <c r="D35" s="40"/>
      <c r="E35" s="40"/>
      <c r="F35" s="7"/>
      <c r="G35" s="7"/>
      <c r="H35" s="1"/>
      <c r="I35" s="1"/>
    </row>
    <row r="36" spans="1:9" ht="35.25" customHeight="1">
      <c r="A36" s="2" t="s">
        <v>0</v>
      </c>
      <c r="B36" s="2" t="s">
        <v>5</v>
      </c>
      <c r="C36" s="27" t="s">
        <v>65</v>
      </c>
      <c r="D36" s="12" t="s">
        <v>134</v>
      </c>
      <c r="E36" s="28" t="s">
        <v>64</v>
      </c>
      <c r="F36" s="7"/>
      <c r="G36" s="7"/>
      <c r="H36" s="1"/>
      <c r="I36" s="1"/>
    </row>
    <row r="37" spans="1:9" ht="12.75">
      <c r="A37" s="4" t="s">
        <v>10</v>
      </c>
      <c r="B37" s="3" t="s">
        <v>11</v>
      </c>
      <c r="C37" s="32">
        <f>C38+C39+C40+C41+C42+C43</f>
        <v>3629.3</v>
      </c>
      <c r="D37" s="15">
        <f>SUM(D38:D43)</f>
        <v>3355.4</v>
      </c>
      <c r="E37" s="16">
        <f>(D37/C37)*100</f>
        <v>92.4530901275728</v>
      </c>
      <c r="F37" s="17"/>
      <c r="G37" s="7"/>
      <c r="H37" s="1"/>
      <c r="I37" s="1"/>
    </row>
    <row r="38" spans="1:9" ht="25.5">
      <c r="A38" s="8" t="s">
        <v>22</v>
      </c>
      <c r="B38" s="5" t="s">
        <v>54</v>
      </c>
      <c r="C38" s="12">
        <v>1012.3</v>
      </c>
      <c r="D38" s="12">
        <v>1012.3</v>
      </c>
      <c r="E38" s="11">
        <f aca="true" t="shared" si="2" ref="E38:E68">(D38/C38)*100</f>
        <v>100</v>
      </c>
      <c r="F38" s="7"/>
      <c r="G38" s="7"/>
      <c r="H38" s="1"/>
      <c r="I38" s="1"/>
    </row>
    <row r="39" spans="1:9" ht="38.25">
      <c r="A39" s="8" t="s">
        <v>23</v>
      </c>
      <c r="B39" s="5" t="s">
        <v>12</v>
      </c>
      <c r="C39" s="12">
        <v>2518.5</v>
      </c>
      <c r="D39" s="12">
        <v>2249.2</v>
      </c>
      <c r="E39" s="11">
        <f t="shared" si="2"/>
        <v>89.30712725828866</v>
      </c>
      <c r="F39" s="7"/>
      <c r="G39" s="7"/>
      <c r="H39" s="1"/>
      <c r="I39" s="1"/>
    </row>
    <row r="40" spans="1:9" ht="27.75" customHeight="1">
      <c r="A40" s="8" t="s">
        <v>78</v>
      </c>
      <c r="B40" s="5" t="s">
        <v>79</v>
      </c>
      <c r="C40" s="12">
        <v>31.4</v>
      </c>
      <c r="D40" s="12">
        <v>31.4</v>
      </c>
      <c r="E40" s="11">
        <f t="shared" si="2"/>
        <v>100</v>
      </c>
      <c r="F40" s="7"/>
      <c r="G40" s="7"/>
      <c r="H40" s="1"/>
      <c r="I40" s="1"/>
    </row>
    <row r="41" spans="1:9" ht="27.75" customHeight="1" hidden="1">
      <c r="A41" s="8" t="s">
        <v>118</v>
      </c>
      <c r="B41" s="5" t="s">
        <v>119</v>
      </c>
      <c r="C41" s="12">
        <v>0</v>
      </c>
      <c r="D41" s="12">
        <v>0</v>
      </c>
      <c r="E41" s="11">
        <v>0</v>
      </c>
      <c r="F41" s="7"/>
      <c r="G41" s="7"/>
      <c r="H41" s="1"/>
      <c r="I41" s="1"/>
    </row>
    <row r="42" spans="1:9" ht="12.75">
      <c r="A42" s="8" t="s">
        <v>66</v>
      </c>
      <c r="B42" s="5" t="s">
        <v>13</v>
      </c>
      <c r="C42" s="11">
        <v>1</v>
      </c>
      <c r="D42" s="12">
        <v>0</v>
      </c>
      <c r="E42" s="11">
        <f t="shared" si="2"/>
        <v>0</v>
      </c>
      <c r="F42" s="7"/>
      <c r="G42" s="7"/>
      <c r="H42" s="1"/>
      <c r="I42" s="1"/>
    </row>
    <row r="43" spans="1:9" ht="12.75">
      <c r="A43" s="8" t="s">
        <v>67</v>
      </c>
      <c r="B43" s="5" t="s">
        <v>55</v>
      </c>
      <c r="C43" s="13">
        <v>66.1</v>
      </c>
      <c r="D43" s="13">
        <v>62.5</v>
      </c>
      <c r="E43" s="11">
        <f t="shared" si="2"/>
        <v>94.55370650529503</v>
      </c>
      <c r="F43" s="7"/>
      <c r="G43" s="7"/>
      <c r="H43" s="1"/>
      <c r="I43" s="1"/>
    </row>
    <row r="44" spans="1:9" s="19" customFormat="1" ht="12.75">
      <c r="A44" s="14" t="s">
        <v>29</v>
      </c>
      <c r="B44" s="3" t="s">
        <v>30</v>
      </c>
      <c r="C44" s="15">
        <f>SUM(C45)</f>
        <v>107</v>
      </c>
      <c r="D44" s="15">
        <f>SUM(D45)</f>
        <v>107</v>
      </c>
      <c r="E44" s="16">
        <f t="shared" si="2"/>
        <v>100</v>
      </c>
      <c r="F44" s="17"/>
      <c r="G44" s="17"/>
      <c r="H44" s="18"/>
      <c r="I44" s="18"/>
    </row>
    <row r="45" spans="1:9" ht="12.75">
      <c r="A45" s="8" t="s">
        <v>43</v>
      </c>
      <c r="B45" s="5" t="s">
        <v>56</v>
      </c>
      <c r="C45" s="13">
        <v>107</v>
      </c>
      <c r="D45" s="13">
        <v>107</v>
      </c>
      <c r="E45" s="11">
        <f t="shared" si="2"/>
        <v>100</v>
      </c>
      <c r="F45" s="7"/>
      <c r="G45" s="7"/>
      <c r="H45" s="1"/>
      <c r="I45" s="1"/>
    </row>
    <row r="46" spans="1:9" s="19" customFormat="1" ht="25.5">
      <c r="A46" s="14" t="s">
        <v>14</v>
      </c>
      <c r="B46" s="3" t="s">
        <v>15</v>
      </c>
      <c r="C46" s="15">
        <f>SUM(C47:C48)</f>
        <v>28.9</v>
      </c>
      <c r="D46" s="15">
        <f>SUM(D47:D48)</f>
        <v>24.4</v>
      </c>
      <c r="E46" s="16">
        <f t="shared" si="2"/>
        <v>84.42906574394463</v>
      </c>
      <c r="F46" s="17"/>
      <c r="G46" s="17"/>
      <c r="H46" s="18"/>
      <c r="I46" s="18"/>
    </row>
    <row r="47" spans="1:9" ht="38.25">
      <c r="A47" s="8" t="s">
        <v>123</v>
      </c>
      <c r="B47" s="5" t="s">
        <v>57</v>
      </c>
      <c r="C47" s="12">
        <v>27.9</v>
      </c>
      <c r="D47" s="12">
        <v>23.4</v>
      </c>
      <c r="E47" s="11">
        <f>(D47/C47)*100</f>
        <v>83.87096774193549</v>
      </c>
      <c r="F47" s="7"/>
      <c r="G47" s="7"/>
      <c r="H47" s="1"/>
      <c r="I47" s="1"/>
    </row>
    <row r="48" spans="1:9" ht="25.5">
      <c r="A48" s="8" t="s">
        <v>124</v>
      </c>
      <c r="B48" s="5" t="s">
        <v>125</v>
      </c>
      <c r="C48" s="12">
        <v>1</v>
      </c>
      <c r="D48" s="12">
        <v>1</v>
      </c>
      <c r="E48" s="11">
        <f t="shared" si="2"/>
        <v>100</v>
      </c>
      <c r="F48" s="7"/>
      <c r="G48" s="7"/>
      <c r="H48" s="1"/>
      <c r="I48" s="1"/>
    </row>
    <row r="49" spans="1:9" s="19" customFormat="1" ht="18" customHeight="1">
      <c r="A49" s="14" t="s">
        <v>36</v>
      </c>
      <c r="B49" s="3" t="s">
        <v>37</v>
      </c>
      <c r="C49" s="15">
        <f>SUM(C50+C51)</f>
        <v>1968.3000000000002</v>
      </c>
      <c r="D49" s="15">
        <f>SUM(D50:D51)</f>
        <v>1734.6000000000001</v>
      </c>
      <c r="E49" s="16">
        <f t="shared" si="2"/>
        <v>88.12680993750952</v>
      </c>
      <c r="F49" s="17"/>
      <c r="G49" s="17" t="s">
        <v>120</v>
      </c>
      <c r="H49" s="18"/>
      <c r="I49" s="18"/>
    </row>
    <row r="50" spans="1:9" ht="12.75">
      <c r="A50" s="8" t="s">
        <v>80</v>
      </c>
      <c r="B50" s="5" t="s">
        <v>76</v>
      </c>
      <c r="C50" s="13">
        <v>1958.4</v>
      </c>
      <c r="D50" s="13">
        <v>1724.7</v>
      </c>
      <c r="E50" s="11">
        <f t="shared" si="2"/>
        <v>88.06678921568627</v>
      </c>
      <c r="F50" s="7"/>
      <c r="G50" s="7"/>
      <c r="H50" s="1"/>
      <c r="I50" s="1"/>
    </row>
    <row r="51" spans="1:9" ht="12.75">
      <c r="A51" s="8" t="s">
        <v>44</v>
      </c>
      <c r="B51" s="5" t="s">
        <v>45</v>
      </c>
      <c r="C51" s="13">
        <v>9.9</v>
      </c>
      <c r="D51" s="13">
        <v>9.9</v>
      </c>
      <c r="E51" s="11">
        <f t="shared" si="2"/>
        <v>100</v>
      </c>
      <c r="F51" s="7"/>
      <c r="G51" s="7"/>
      <c r="H51" s="1"/>
      <c r="I51" s="1"/>
    </row>
    <row r="52" spans="1:9" s="19" customFormat="1" ht="12.75">
      <c r="A52" s="14" t="s">
        <v>16</v>
      </c>
      <c r="B52" s="3" t="s">
        <v>17</v>
      </c>
      <c r="C52" s="15">
        <f>SUM(C53:C55)</f>
        <v>2151.7</v>
      </c>
      <c r="D52" s="15">
        <f>SUM(D53:D55)</f>
        <v>2101.6</v>
      </c>
      <c r="E52" s="16">
        <f t="shared" si="2"/>
        <v>97.67160849560813</v>
      </c>
      <c r="F52" s="17"/>
      <c r="G52" s="17"/>
      <c r="H52" s="18"/>
      <c r="I52" s="18"/>
    </row>
    <row r="53" spans="1:9" ht="12.75">
      <c r="A53" s="8" t="s">
        <v>24</v>
      </c>
      <c r="B53" s="5" t="s">
        <v>18</v>
      </c>
      <c r="C53" s="12">
        <v>250</v>
      </c>
      <c r="D53" s="12">
        <v>250</v>
      </c>
      <c r="E53" s="11">
        <f t="shared" si="2"/>
        <v>100</v>
      </c>
      <c r="F53" s="7"/>
      <c r="G53" s="7"/>
      <c r="H53" s="1"/>
      <c r="I53" s="1"/>
    </row>
    <row r="54" spans="1:9" ht="12.75">
      <c r="A54" s="8" t="s">
        <v>46</v>
      </c>
      <c r="B54" s="5" t="s">
        <v>47</v>
      </c>
      <c r="C54" s="13">
        <v>1901.7</v>
      </c>
      <c r="D54" s="13">
        <v>1851.6</v>
      </c>
      <c r="E54" s="11">
        <f t="shared" si="2"/>
        <v>97.36551506546773</v>
      </c>
      <c r="F54" s="7"/>
      <c r="G54" s="7"/>
      <c r="H54" s="1"/>
      <c r="I54" s="1"/>
    </row>
    <row r="55" spans="1:9" ht="12.75" hidden="1">
      <c r="A55" s="8" t="s">
        <v>51</v>
      </c>
      <c r="B55" s="5" t="s">
        <v>52</v>
      </c>
      <c r="C55" s="13">
        <v>0</v>
      </c>
      <c r="D55" s="13">
        <v>0</v>
      </c>
      <c r="E55" s="11">
        <v>0</v>
      </c>
      <c r="F55" s="7"/>
      <c r="G55" s="7"/>
      <c r="H55" s="1"/>
      <c r="I55" s="1"/>
    </row>
    <row r="56" spans="1:9" s="19" customFormat="1" ht="12.75">
      <c r="A56" s="14" t="s">
        <v>38</v>
      </c>
      <c r="B56" s="3" t="s">
        <v>53</v>
      </c>
      <c r="C56" s="15">
        <f>SUM(C57)</f>
        <v>10.5</v>
      </c>
      <c r="D56" s="15">
        <f>SUM(D57)</f>
        <v>10.5</v>
      </c>
      <c r="E56" s="16">
        <f t="shared" si="2"/>
        <v>100</v>
      </c>
      <c r="F56" s="17"/>
      <c r="G56" s="17"/>
      <c r="H56" s="18"/>
      <c r="I56" s="18"/>
    </row>
    <row r="57" spans="1:9" ht="12.75" customHeight="1">
      <c r="A57" s="8" t="s">
        <v>39</v>
      </c>
      <c r="B57" s="5" t="s">
        <v>104</v>
      </c>
      <c r="C57" s="13">
        <v>10.5</v>
      </c>
      <c r="D57" s="13">
        <v>10.5</v>
      </c>
      <c r="E57" s="11">
        <f t="shared" si="2"/>
        <v>100</v>
      </c>
      <c r="F57" s="7"/>
      <c r="G57" s="7"/>
      <c r="H57" s="1"/>
      <c r="I57" s="1"/>
    </row>
    <row r="58" spans="1:9" s="19" customFormat="1" ht="12.75">
      <c r="A58" s="14" t="s">
        <v>19</v>
      </c>
      <c r="B58" s="3" t="s">
        <v>68</v>
      </c>
      <c r="C58" s="15">
        <f>SUM(C59:C60)</f>
        <v>1659.8</v>
      </c>
      <c r="D58" s="15">
        <f>SUM(D59:D60)</f>
        <v>1491.8</v>
      </c>
      <c r="E58" s="16">
        <f t="shared" si="2"/>
        <v>89.87829859019159</v>
      </c>
      <c r="F58" s="17"/>
      <c r="G58" s="17"/>
      <c r="H58" s="18"/>
      <c r="I58" s="18"/>
    </row>
    <row r="59" spans="1:9" ht="12.75">
      <c r="A59" s="8" t="s">
        <v>25</v>
      </c>
      <c r="B59" s="5" t="s">
        <v>20</v>
      </c>
      <c r="C59" s="12">
        <v>1658.8</v>
      </c>
      <c r="D59" s="12">
        <v>1490.8</v>
      </c>
      <c r="E59" s="11">
        <f t="shared" si="2"/>
        <v>89.8721967687485</v>
      </c>
      <c r="F59" s="7"/>
      <c r="G59" s="7"/>
      <c r="H59" s="1"/>
      <c r="I59" s="1"/>
    </row>
    <row r="60" spans="1:9" ht="12.75">
      <c r="A60" s="8" t="s">
        <v>41</v>
      </c>
      <c r="B60" s="5" t="s">
        <v>77</v>
      </c>
      <c r="C60" s="12">
        <v>1</v>
      </c>
      <c r="D60" s="12">
        <v>1</v>
      </c>
      <c r="E60" s="11">
        <f t="shared" si="2"/>
        <v>100</v>
      </c>
      <c r="F60" s="7"/>
      <c r="G60" s="7"/>
      <c r="H60" s="1"/>
      <c r="I60" s="1"/>
    </row>
    <row r="61" spans="1:9" ht="12.75">
      <c r="A61" s="14" t="s">
        <v>33</v>
      </c>
      <c r="B61" s="3" t="s">
        <v>34</v>
      </c>
      <c r="C61" s="15">
        <f>SUM(C63+C62)</f>
        <v>12</v>
      </c>
      <c r="D61" s="15">
        <f>D62+D63</f>
        <v>12</v>
      </c>
      <c r="E61" s="16">
        <f t="shared" si="2"/>
        <v>100</v>
      </c>
      <c r="F61" s="17"/>
      <c r="G61" s="7"/>
      <c r="H61" s="1"/>
      <c r="I61" s="1"/>
    </row>
    <row r="62" spans="1:9" s="25" customFormat="1" ht="12.75">
      <c r="A62" s="8" t="s">
        <v>60</v>
      </c>
      <c r="B62" s="5" t="s">
        <v>61</v>
      </c>
      <c r="C62" s="13">
        <v>12</v>
      </c>
      <c r="D62" s="13">
        <v>12</v>
      </c>
      <c r="E62" s="11">
        <f t="shared" si="2"/>
        <v>100</v>
      </c>
      <c r="F62" s="7"/>
      <c r="G62" s="7"/>
      <c r="H62" s="24"/>
      <c r="I62" s="24"/>
    </row>
    <row r="63" spans="1:9" ht="0.75" customHeight="1">
      <c r="A63" s="8" t="s">
        <v>35</v>
      </c>
      <c r="B63" s="5" t="s">
        <v>59</v>
      </c>
      <c r="C63" s="13">
        <v>0</v>
      </c>
      <c r="D63" s="13"/>
      <c r="E63" s="11" t="e">
        <f t="shared" si="2"/>
        <v>#DIV/0!</v>
      </c>
      <c r="F63" s="7"/>
      <c r="G63" s="7"/>
      <c r="H63" s="1"/>
      <c r="I63" s="1"/>
    </row>
    <row r="64" spans="1:9" s="19" customFormat="1" ht="15" customHeight="1">
      <c r="A64" s="14" t="s">
        <v>62</v>
      </c>
      <c r="B64" s="3" t="s">
        <v>58</v>
      </c>
      <c r="C64" s="15">
        <f>SUM(C65)</f>
        <v>11</v>
      </c>
      <c r="D64" s="15">
        <f>SUM(D65)</f>
        <v>6</v>
      </c>
      <c r="E64" s="16">
        <f t="shared" si="2"/>
        <v>54.54545454545454</v>
      </c>
      <c r="F64" s="17"/>
      <c r="G64" s="23"/>
      <c r="H64" s="18"/>
      <c r="I64" s="18"/>
    </row>
    <row r="65" spans="1:9" s="21" customFormat="1" ht="25.5">
      <c r="A65" s="8" t="s">
        <v>69</v>
      </c>
      <c r="B65" s="5" t="s">
        <v>70</v>
      </c>
      <c r="C65" s="13">
        <v>11</v>
      </c>
      <c r="D65" s="13">
        <v>6</v>
      </c>
      <c r="E65" s="11">
        <f t="shared" si="2"/>
        <v>54.54545454545454</v>
      </c>
      <c r="F65" s="7"/>
      <c r="G65" s="23"/>
      <c r="H65" s="20"/>
      <c r="I65" s="20"/>
    </row>
    <row r="66" spans="1:9" s="19" customFormat="1" ht="12.75">
      <c r="A66" s="14" t="s">
        <v>71</v>
      </c>
      <c r="B66" s="3" t="s">
        <v>74</v>
      </c>
      <c r="C66" s="15">
        <f>SUM(C67)</f>
        <v>30</v>
      </c>
      <c r="D66" s="15">
        <f>SUM(D67)</f>
        <v>15</v>
      </c>
      <c r="E66" s="16">
        <f t="shared" si="2"/>
        <v>50</v>
      </c>
      <c r="F66" s="17"/>
      <c r="G66" s="26"/>
      <c r="H66" s="18"/>
      <c r="I66" s="18"/>
    </row>
    <row r="67" spans="1:9" s="21" customFormat="1" ht="27.75" customHeight="1">
      <c r="A67" s="8" t="s">
        <v>72</v>
      </c>
      <c r="B67" s="5" t="s">
        <v>73</v>
      </c>
      <c r="C67" s="13">
        <v>30</v>
      </c>
      <c r="D67" s="13">
        <v>15</v>
      </c>
      <c r="E67" s="11">
        <f t="shared" si="2"/>
        <v>50</v>
      </c>
      <c r="F67" s="7"/>
      <c r="G67" s="23"/>
      <c r="H67" s="20"/>
      <c r="I67" s="20"/>
    </row>
    <row r="68" spans="1:9" s="19" customFormat="1" ht="12.75">
      <c r="A68" s="14"/>
      <c r="B68" s="3" t="s">
        <v>21</v>
      </c>
      <c r="C68" s="33">
        <f>SUM(C37+C44+C46+C49+C52+C56+C58+C61+C64+C66)</f>
        <v>9608.5</v>
      </c>
      <c r="D68" s="33">
        <f>SUM(D37+D44+D46+D49+D52+D56+D58+D61+D64+D66)</f>
        <v>8858.3</v>
      </c>
      <c r="E68" s="16">
        <f t="shared" si="2"/>
        <v>92.19232970807097</v>
      </c>
      <c r="F68" s="17"/>
      <c r="G68" s="17"/>
      <c r="H68" s="18"/>
      <c r="I68" s="18"/>
    </row>
    <row r="69" spans="1:9" ht="12.75">
      <c r="A69" s="8"/>
      <c r="B69" s="5" t="s">
        <v>40</v>
      </c>
      <c r="C69" s="11">
        <f>SUM(C34-C68)</f>
        <v>-1906.1999999999998</v>
      </c>
      <c r="D69" s="11">
        <f>D34-D68</f>
        <v>-421</v>
      </c>
      <c r="E69" s="16"/>
      <c r="F69" s="7"/>
      <c r="G69" s="7"/>
      <c r="H69" s="1"/>
      <c r="I69" s="1"/>
    </row>
    <row r="70" spans="1:9" ht="57" customHeight="1">
      <c r="A70" s="34"/>
      <c r="B70" s="35"/>
      <c r="C70" s="36"/>
      <c r="D70" s="37"/>
      <c r="E70" s="37"/>
      <c r="F70" s="7"/>
      <c r="G70" s="7"/>
      <c r="H70" s="1"/>
      <c r="I70" s="1"/>
    </row>
    <row r="71" spans="3:9" ht="12.75"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9" ht="12.75">
      <c r="A74" s="6"/>
      <c r="B74" s="6"/>
      <c r="C74" s="9"/>
      <c r="D74" s="9"/>
      <c r="E74" s="9"/>
      <c r="F74" s="7"/>
      <c r="G74" s="7"/>
      <c r="H74" s="1"/>
      <c r="I74" s="1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7"/>
      <c r="D76" s="7"/>
      <c r="E76" s="7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</sheetData>
  <sheetProtection/>
  <mergeCells count="6">
    <mergeCell ref="A70:B70"/>
    <mergeCell ref="C70:E70"/>
    <mergeCell ref="A1:E1"/>
    <mergeCell ref="A2:D2"/>
    <mergeCell ref="A35:E35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КСП2</cp:lastModifiedBy>
  <cp:lastPrinted>2022-04-05T12:29:12Z</cp:lastPrinted>
  <dcterms:created xsi:type="dcterms:W3CDTF">2006-09-21T11:44:30Z</dcterms:created>
  <dcterms:modified xsi:type="dcterms:W3CDTF">2024-01-15T10:59:05Z</dcterms:modified>
  <cp:category/>
  <cp:version/>
  <cp:contentType/>
  <cp:contentStatus/>
</cp:coreProperties>
</file>